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menic\Dropbox\CBS\7_Kinderturnier_Scuol\Kinderturnier_2016\Spielpläne\"/>
    </mc:Choice>
  </mc:AlternateContent>
  <bookViews>
    <workbookView xWindow="240" yWindow="96" windowWidth="9132" windowHeight="4968" tabRatio="41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Tabelle1!$A$1:$L$34</definedName>
  </definedNames>
  <calcPr calcId="152511"/>
</workbook>
</file>

<file path=xl/calcChain.xml><?xml version="1.0" encoding="utf-8"?>
<calcChain xmlns="http://schemas.openxmlformats.org/spreadsheetml/2006/main">
  <c r="E42" i="1" l="1"/>
  <c r="C42" i="1"/>
  <c r="E32" i="1"/>
  <c r="C28" i="1"/>
  <c r="E26" i="1"/>
  <c r="C26" i="1"/>
  <c r="L18" i="1" l="1"/>
  <c r="K18" i="1"/>
  <c r="L17" i="1"/>
  <c r="K17" i="1"/>
  <c r="K19" i="1"/>
  <c r="L19" i="1"/>
  <c r="L16" i="1"/>
  <c r="L15" i="1"/>
  <c r="K15" i="1"/>
  <c r="K16" i="1"/>
  <c r="M42" i="1"/>
  <c r="K42" i="1"/>
  <c r="E40" i="1"/>
  <c r="E36" i="1"/>
  <c r="C32" i="1"/>
  <c r="C38" i="1"/>
  <c r="C34" i="1"/>
  <c r="E30" i="1"/>
  <c r="C36" i="1"/>
  <c r="C30" i="1"/>
  <c r="E24" i="1"/>
  <c r="C40" i="1"/>
  <c r="E28" i="1"/>
  <c r="E34" i="1"/>
  <c r="C24" i="1"/>
  <c r="M40" i="1"/>
  <c r="K40" i="1"/>
  <c r="M38" i="1"/>
  <c r="K38" i="1"/>
  <c r="E38" i="1"/>
  <c r="M36" i="1"/>
  <c r="K36" i="1"/>
  <c r="N18" i="1" l="1"/>
  <c r="N19" i="1"/>
  <c r="N17" i="1"/>
  <c r="N15" i="1"/>
  <c r="N16" i="1"/>
  <c r="K30" i="1"/>
  <c r="M30" i="1"/>
  <c r="K32" i="1"/>
  <c r="M32" i="1"/>
  <c r="M34" i="1"/>
  <c r="K34" i="1"/>
  <c r="M28" i="1"/>
  <c r="K28" i="1"/>
  <c r="M26" i="1"/>
  <c r="K26" i="1"/>
  <c r="M24" i="1"/>
  <c r="K24" i="1"/>
  <c r="I18" i="1" l="1"/>
  <c r="I19" i="1"/>
  <c r="I17" i="1"/>
  <c r="I16" i="1"/>
  <c r="I15" i="1"/>
  <c r="P15" i="1" s="1"/>
  <c r="P17" i="1" l="1"/>
  <c r="P18" i="1"/>
  <c r="P19" i="1"/>
  <c r="P16" i="1"/>
</calcChain>
</file>

<file path=xl/sharedStrings.xml><?xml version="1.0" encoding="utf-8"?>
<sst xmlns="http://schemas.openxmlformats.org/spreadsheetml/2006/main" count="58" uniqueCount="28">
  <si>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</si>
  <si>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</si>
  <si>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</si>
  <si>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</si>
  <si>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</si>
  <si>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</si>
  <si>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</si>
  <si>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</si>
  <si>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</si>
  <si>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</si>
  <si>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</si>
  <si>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</si>
  <si>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</si>
  <si>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</si>
  <si>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</si>
  <si>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</si>
  <si>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</si>
  <si>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</si>
  <si>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Rang</t>
  </si>
  <si>
    <t>∑</t>
  </si>
  <si>
    <t>Mannschaft E</t>
  </si>
  <si>
    <t>U11</t>
  </si>
  <si>
    <t>Juventus Sent</t>
  </si>
  <si>
    <t>Tornados Val Müstair</t>
  </si>
  <si>
    <t>CB Zernez Lufs</t>
  </si>
  <si>
    <t>Barcelona Scuol</t>
  </si>
  <si>
    <t>Knirps Valsot</t>
  </si>
  <si>
    <t>PLATZ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</si>
</sst>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0" fontId="3" fillId="0" borderId="0" xfId="0" applyFont="1" applyAlignment="1" applyProtection="1">
      <alignment horizontal="center"/>
    </xf>
    <xf numFmtId="20" fontId="3" fillId="0" borderId="0" xfId="0" applyNumberFormat="1" applyFont="1" applyProtection="1"/>
    <xf numFmtId="0" fontId="1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tabSelected="1" topLeftCell="A19" workbookViewId="0">
      <selection activeCell="C32" sqref="C32"/>
    </sheetView>
  </sheetViews>
  <sheetFormatPr baseColWidth="10" defaultColWidth="11.5546875" defaultRowHeight="12.3" x14ac:dyDescent="0.4"/>
  <cols>
    <col min="1" max="1" width="8.5546875" style="7" customWidth="1"/>
    <col min="2" max="2" width="2.5546875" style="7" customWidth="1"/>
    <col min="3" max="3" width="26.6640625" style="7" customWidth="1"/>
    <col min="4" max="4" width="3.6640625" style="7" customWidth="1"/>
    <col min="5" max="5" width="25.33203125" style="7" customWidth="1"/>
    <col min="6" max="6" width="5.109375" style="7" customWidth="1"/>
    <col min="7" max="7" width="1.6640625" style="7" customWidth="1"/>
    <col min="8" max="8" width="4.5546875" style="7" customWidth="1"/>
    <col min="9" max="9" width="4.6640625" style="7" customWidth="1"/>
    <col min="10" max="11" width="5.109375" style="7" customWidth="1"/>
    <col min="12" max="12" width="4.6640625" style="7" customWidth="1"/>
    <col min="13" max="13" width="5.6640625" style="8" customWidth="1"/>
    <col min="14" max="15" width="5.6640625" style="7" customWidth="1"/>
    <col min="16" max="16" width="17.5546875" style="7" customWidth="1"/>
    <col min="17" max="17" width="4.6640625" style="7" customWidth="1"/>
    <col min="18" max="18" width="18.109375" style="7" customWidth="1"/>
    <col min="19" max="19" width="9.5546875" style="7" customWidth="1"/>
    <col min="20" max="20" width="18.5546875" style="7" customWidth="1"/>
    <col min="21" max="21" width="0" style="7" hidden="1" customWidth="1"/>
    <col min="22" max="16384" width="11.5546875" style="7"/>
  </cols>
  <sheetData>
    <row r="1" spans="1:19" s="2" customFormat="1" ht="32.700000000000003" x14ac:dyDescent="1.05">
      <c r="A1" s="1" t="s">
        <v>17</v>
      </c>
      <c r="B1" s="1"/>
      <c r="M1" s="3"/>
    </row>
    <row r="2" spans="1:19" s="5" customFormat="1" ht="25.2" x14ac:dyDescent="0.85">
      <c r="A2" s="4"/>
      <c r="B2" s="4"/>
      <c r="M2" s="6"/>
    </row>
    <row r="4" spans="1:19" s="9" customFormat="1" ht="20.100000000000001" x14ac:dyDescent="0.7">
      <c r="A4" s="9" t="s">
        <v>0</v>
      </c>
      <c r="D4" s="35" t="s">
        <v>21</v>
      </c>
      <c r="F4" s="9" t="s">
        <v>1</v>
      </c>
      <c r="L4" s="36">
        <v>10</v>
      </c>
      <c r="M4" s="10"/>
      <c r="Q4" s="11"/>
      <c r="R4" s="11"/>
      <c r="S4" s="11"/>
    </row>
    <row r="5" spans="1:19" s="9" customFormat="1" ht="19.8" x14ac:dyDescent="0.65">
      <c r="D5" s="10"/>
      <c r="M5" s="10"/>
      <c r="Q5" s="10"/>
      <c r="R5" s="10"/>
      <c r="S5" s="10"/>
    </row>
    <row r="6" spans="1:19" s="9" customFormat="1" ht="20.100000000000001" x14ac:dyDescent="0.7">
      <c r="A6" s="9" t="s">
        <v>2</v>
      </c>
      <c r="D6" s="35" t="s">
        <v>27</v>
      </c>
      <c r="F6" s="9" t="s">
        <v>3</v>
      </c>
      <c r="L6" s="36">
        <v>2</v>
      </c>
      <c r="M6" s="10"/>
      <c r="Q6" s="11"/>
      <c r="R6" s="11"/>
      <c r="S6" s="11"/>
    </row>
    <row r="7" spans="1:19" s="9" customFormat="1" ht="19.8" x14ac:dyDescent="0.65">
      <c r="M7" s="10"/>
      <c r="Q7" s="10"/>
      <c r="R7" s="10"/>
      <c r="S7" s="10"/>
    </row>
    <row r="8" spans="1:19" s="12" customFormat="1" ht="20.100000000000001" x14ac:dyDescent="0.7">
      <c r="C8" s="13"/>
      <c r="D8" s="14"/>
      <c r="F8" s="9" t="s">
        <v>4</v>
      </c>
      <c r="G8" s="9"/>
      <c r="L8" s="37">
        <v>2</v>
      </c>
      <c r="M8" s="15"/>
      <c r="Q8" s="11"/>
      <c r="R8" s="11"/>
      <c r="S8" s="11"/>
    </row>
    <row r="9" spans="1:19" s="16" customFormat="1" x14ac:dyDescent="0.4">
      <c r="C9" s="17"/>
      <c r="D9" s="18"/>
      <c r="M9" s="19"/>
    </row>
    <row r="10" spans="1:19" s="16" customFormat="1" x14ac:dyDescent="0.4">
      <c r="C10" s="17"/>
      <c r="D10" s="18"/>
      <c r="M10" s="19"/>
    </row>
    <row r="11" spans="1:19" s="16" customFormat="1" x14ac:dyDescent="0.4">
      <c r="C11" s="17"/>
      <c r="D11" s="18"/>
      <c r="M11" s="19"/>
    </row>
    <row r="12" spans="1:19" s="20" customFormat="1" ht="17.399999999999999" x14ac:dyDescent="0.55000000000000004">
      <c r="D12" s="21"/>
      <c r="I12" s="22" t="s">
        <v>5</v>
      </c>
      <c r="J12" s="22"/>
      <c r="K12" s="23" t="s">
        <v>6</v>
      </c>
      <c r="M12" s="21"/>
      <c r="P12" s="54" t="s">
        <v>18</v>
      </c>
    </row>
    <row r="13" spans="1:19" s="20" customFormat="1" ht="18.3" x14ac:dyDescent="0.7">
      <c r="I13" s="21"/>
      <c r="J13" s="21"/>
      <c r="K13" s="44" t="s">
        <v>19</v>
      </c>
      <c r="L13" s="44" t="s">
        <v>19</v>
      </c>
      <c r="M13" s="45"/>
      <c r="N13" s="45" t="s">
        <v>7</v>
      </c>
    </row>
    <row r="14" spans="1:19" x14ac:dyDescent="0.4">
      <c r="K14" s="46"/>
      <c r="L14" s="47"/>
      <c r="M14" s="47"/>
      <c r="N14" s="47"/>
    </row>
    <row r="15" spans="1:19" s="20" customFormat="1" ht="19.8" x14ac:dyDescent="0.65">
      <c r="A15" s="24" t="s">
        <v>9</v>
      </c>
      <c r="B15" s="24"/>
      <c r="D15" s="21"/>
      <c r="E15" s="38" t="s">
        <v>22</v>
      </c>
      <c r="F15" s="41"/>
      <c r="G15" s="41"/>
      <c r="I15" s="60">
        <f>K24+M28+M34+K40</f>
        <v>4</v>
      </c>
      <c r="J15" s="61"/>
      <c r="K15" s="48">
        <f>F24+H28+H34+F40</f>
        <v>0</v>
      </c>
      <c r="L15" s="49">
        <f>H24+F28+F34+H40</f>
        <v>0</v>
      </c>
      <c r="M15" s="45"/>
      <c r="N15" s="45">
        <f>K15-L15</f>
        <v>0</v>
      </c>
      <c r="P15" s="53">
        <f>_xlfn.RANK.EQ(I15,$I$15:$J$19,0)</f>
        <v>1</v>
      </c>
    </row>
    <row r="16" spans="1:19" s="32" customFormat="1" ht="19.8" x14ac:dyDescent="0.65">
      <c r="A16" s="31" t="s">
        <v>10</v>
      </c>
      <c r="B16" s="31"/>
      <c r="D16" s="33"/>
      <c r="E16" s="38" t="s">
        <v>23</v>
      </c>
      <c r="F16" s="41"/>
      <c r="G16" s="41"/>
      <c r="I16" s="62">
        <f>M24+K30+K36+M42</f>
        <v>4</v>
      </c>
      <c r="J16" s="63"/>
      <c r="K16" s="50">
        <f>H24+F30+F36+H42</f>
        <v>0</v>
      </c>
      <c r="L16" s="51">
        <f>F24+H30+H36+F42</f>
        <v>0</v>
      </c>
      <c r="M16" s="52"/>
      <c r="N16" s="52">
        <f>K16-L16</f>
        <v>0</v>
      </c>
      <c r="P16" s="55">
        <f>_xlfn.RANK.EQ(I16,$I$15:$J$19,0)</f>
        <v>1</v>
      </c>
    </row>
    <row r="17" spans="1:16" s="20" customFormat="1" ht="19.8" x14ac:dyDescent="0.65">
      <c r="A17" s="34" t="s">
        <v>11</v>
      </c>
      <c r="B17" s="24"/>
      <c r="D17" s="21"/>
      <c r="E17" s="38" t="s">
        <v>24</v>
      </c>
      <c r="F17" s="41"/>
      <c r="G17" s="41"/>
      <c r="I17" s="60">
        <f>M26+M30+K34+K38</f>
        <v>4</v>
      </c>
      <c r="J17" s="61"/>
      <c r="K17" s="48">
        <f>H26+H30+F34+F38</f>
        <v>0</v>
      </c>
      <c r="L17" s="49">
        <f>F26+F30+H34+H38</f>
        <v>0</v>
      </c>
      <c r="M17" s="45"/>
      <c r="N17" s="45">
        <f>K17-L17</f>
        <v>0</v>
      </c>
      <c r="P17" s="53">
        <f>_xlfn.RANK.EQ(I17,$I$15:$J$19,0)</f>
        <v>1</v>
      </c>
    </row>
    <row r="18" spans="1:16" s="32" customFormat="1" ht="19.8" x14ac:dyDescent="0.65">
      <c r="A18" s="31" t="s">
        <v>12</v>
      </c>
      <c r="B18" s="31"/>
      <c r="D18" s="33"/>
      <c r="E18" s="38" t="s">
        <v>25</v>
      </c>
      <c r="F18" s="41"/>
      <c r="G18" s="41"/>
      <c r="I18" s="62">
        <f>K26+K32+M36+M40</f>
        <v>4</v>
      </c>
      <c r="J18" s="63"/>
      <c r="K18" s="50">
        <f>F26+F32+H36+H40</f>
        <v>0</v>
      </c>
      <c r="L18" s="51">
        <f>H26+H32+F36+F40</f>
        <v>0</v>
      </c>
      <c r="M18" s="52"/>
      <c r="N18" s="52">
        <f>K18-L18</f>
        <v>0</v>
      </c>
      <c r="P18" s="55">
        <f>_xlfn.RANK.EQ(I18,$I$15:$J$19,0)</f>
        <v>1</v>
      </c>
    </row>
    <row r="19" spans="1:16" s="20" customFormat="1" ht="19.8" x14ac:dyDescent="0.65">
      <c r="A19" s="34" t="s">
        <v>20</v>
      </c>
      <c r="B19" s="24"/>
      <c r="D19" s="56"/>
      <c r="E19" s="38" t="s">
        <v>26</v>
      </c>
      <c r="F19" s="41"/>
      <c r="G19" s="41"/>
      <c r="I19" s="60">
        <f>K28+M32+M38+K42</f>
        <v>4</v>
      </c>
      <c r="J19" s="61"/>
      <c r="K19" s="48">
        <f>F28+H32+H38+F42</f>
        <v>0</v>
      </c>
      <c r="L19" s="49">
        <f>H28+F32+F38+H42</f>
        <v>0</v>
      </c>
      <c r="M19" s="45"/>
      <c r="N19" s="45">
        <f>K19-L19</f>
        <v>0</v>
      </c>
      <c r="P19" s="53">
        <f>_xlfn.RANK.EQ(I19,$I$15:$J$19,0)</f>
        <v>1</v>
      </c>
    </row>
    <row r="20" spans="1:16" s="20" customFormat="1" ht="17.399999999999999" x14ac:dyDescent="0.55000000000000004">
      <c r="M20" s="21"/>
    </row>
    <row r="21" spans="1:16" s="20" customFormat="1" ht="17.399999999999999" x14ac:dyDescent="0.55000000000000004">
      <c r="M21" s="21"/>
    </row>
    <row r="22" spans="1:16" s="20" customFormat="1" ht="19.8" x14ac:dyDescent="0.65">
      <c r="A22" s="20" t="s">
        <v>13</v>
      </c>
      <c r="D22" s="26" t="s">
        <v>14</v>
      </c>
      <c r="F22" s="26"/>
      <c r="G22" s="26" t="s">
        <v>15</v>
      </c>
      <c r="K22" s="9" t="s">
        <v>5</v>
      </c>
      <c r="L22" s="9"/>
      <c r="M22" s="42"/>
      <c r="N22" s="27"/>
    </row>
    <row r="23" spans="1:16" s="20" customFormat="1" ht="19.8" x14ac:dyDescent="0.65">
      <c r="K23" s="9"/>
      <c r="L23" s="9"/>
      <c r="M23" s="43"/>
    </row>
    <row r="24" spans="1:16" s="20" customFormat="1" ht="17.399999999999999" x14ac:dyDescent="0.55000000000000004">
      <c r="A24" s="40">
        <v>9.4499999999999993</v>
      </c>
      <c r="C24" s="45" t="str">
        <f>E15</f>
        <v>Juventus Sent</v>
      </c>
      <c r="D24" s="45" t="s">
        <v>8</v>
      </c>
      <c r="E24" s="45" t="str">
        <f>E16</f>
        <v>Tornados Val Müstair</v>
      </c>
      <c r="F24" s="39"/>
      <c r="G24" s="28" t="s">
        <v>16</v>
      </c>
      <c r="H24" s="39"/>
      <c r="I24" s="28"/>
      <c r="J24" s="28"/>
      <c r="K24" s="39">
        <f>IF(F24&gt;H24,3)+IF(F24&lt;H24,0)+IF(F24=H24,1)</f>
        <v>1</v>
      </c>
      <c r="L24" s="28" t="s">
        <v>16</v>
      </c>
      <c r="M24" s="39">
        <f>IF(H24&gt;F24,3)+IF(H24&lt;F24,0)+IF(H24=F24,1)</f>
        <v>1</v>
      </c>
      <c r="N24" s="29"/>
      <c r="O24" s="28"/>
    </row>
    <row r="25" spans="1:16" s="5" customFormat="1" ht="8.1" customHeight="1" x14ac:dyDescent="0.8">
      <c r="C25" s="58"/>
      <c r="D25" s="58"/>
      <c r="E25" s="58"/>
      <c r="K25" s="9"/>
      <c r="L25" s="9"/>
      <c r="M25" s="9"/>
      <c r="N25" s="29"/>
    </row>
    <row r="26" spans="1:16" s="20" customFormat="1" ht="17.399999999999999" x14ac:dyDescent="0.55000000000000004">
      <c r="A26" s="40">
        <v>10</v>
      </c>
      <c r="C26" s="45" t="str">
        <f>E18</f>
        <v>Barcelona Scuol</v>
      </c>
      <c r="D26" s="45" t="s">
        <v>8</v>
      </c>
      <c r="E26" s="45" t="str">
        <f>E17</f>
        <v>CB Zernez Lufs</v>
      </c>
      <c r="F26" s="39"/>
      <c r="G26" s="28" t="s">
        <v>16</v>
      </c>
      <c r="H26" s="39"/>
      <c r="I26" s="28"/>
      <c r="J26" s="28"/>
      <c r="K26" s="39">
        <f>IF(F26&gt;H26,3)+IF(F26&lt;H26,0)+IF(F26=H26,1)</f>
        <v>1</v>
      </c>
      <c r="L26" s="28" t="s">
        <v>16</v>
      </c>
      <c r="M26" s="39">
        <f>IF(H26&gt;F26,3)+IF(H26&lt;F26,0)+IF(H26=F26,1)</f>
        <v>1</v>
      </c>
      <c r="N26" s="29"/>
      <c r="O26" s="28"/>
    </row>
    <row r="27" spans="1:16" x14ac:dyDescent="0.4">
      <c r="C27" s="47"/>
      <c r="D27" s="47"/>
      <c r="E27" s="47"/>
      <c r="I27" s="25"/>
      <c r="J27" s="25"/>
      <c r="M27" s="7"/>
    </row>
    <row r="28" spans="1:16" s="20" customFormat="1" ht="17.399999999999999" x14ac:dyDescent="0.55000000000000004">
      <c r="A28" s="40">
        <v>10.45</v>
      </c>
      <c r="C28" s="45" t="str">
        <f>E19</f>
        <v>Knirps Valsot</v>
      </c>
      <c r="D28" s="45" t="s">
        <v>8</v>
      </c>
      <c r="E28" s="45" t="str">
        <f>E15</f>
        <v>Juventus Sent</v>
      </c>
      <c r="F28" s="39"/>
      <c r="G28" s="28" t="s">
        <v>16</v>
      </c>
      <c r="H28" s="39"/>
      <c r="I28" s="28"/>
      <c r="J28" s="28"/>
      <c r="K28" s="39">
        <f>IF(F28&gt;H28,3)+IF(F28&lt;H28,0)+IF(F28=H28,1)</f>
        <v>1</v>
      </c>
      <c r="L28" s="28" t="s">
        <v>16</v>
      </c>
      <c r="M28" s="39">
        <f>IF(H28&gt;F28,3)+IF(H28&lt;F28,0)+IF(H28=F28,1)</f>
        <v>1</v>
      </c>
      <c r="N28" s="29"/>
      <c r="O28" s="28"/>
    </row>
    <row r="29" spans="1:16" s="30" customFormat="1" ht="8.1" customHeight="1" x14ac:dyDescent="0.35">
      <c r="C29" s="59"/>
      <c r="D29" s="59"/>
      <c r="E29" s="59"/>
    </row>
    <row r="30" spans="1:16" s="20" customFormat="1" ht="17.399999999999999" x14ac:dyDescent="0.55000000000000004">
      <c r="A30" s="40">
        <v>11</v>
      </c>
      <c r="C30" s="45" t="str">
        <f>E16</f>
        <v>Tornados Val Müstair</v>
      </c>
      <c r="D30" s="45" t="s">
        <v>8</v>
      </c>
      <c r="E30" s="45" t="str">
        <f>E17</f>
        <v>CB Zernez Lufs</v>
      </c>
      <c r="F30" s="39"/>
      <c r="G30" s="28" t="s">
        <v>16</v>
      </c>
      <c r="H30" s="39"/>
      <c r="I30" s="28"/>
      <c r="J30" s="28"/>
      <c r="K30" s="39">
        <f>IF(F30&gt;H30,3)+IF(F30&lt;H30,0)+IF(F30=H30,1)</f>
        <v>1</v>
      </c>
      <c r="L30" s="28" t="s">
        <v>16</v>
      </c>
      <c r="M30" s="39">
        <f>IF(H30&gt;F30,3)+IF(H30&lt;F30,0)+IF(H30=F30,1)</f>
        <v>1</v>
      </c>
      <c r="N30" s="29"/>
      <c r="O30" s="28"/>
    </row>
    <row r="31" spans="1:16" x14ac:dyDescent="0.4">
      <c r="C31" s="47"/>
      <c r="D31" s="47"/>
      <c r="E31" s="47"/>
      <c r="I31" s="25"/>
      <c r="J31" s="25"/>
      <c r="M31" s="7"/>
    </row>
    <row r="32" spans="1:16" s="20" customFormat="1" ht="17.399999999999999" x14ac:dyDescent="0.55000000000000004">
      <c r="A32" s="40">
        <v>11.3</v>
      </c>
      <c r="C32" s="45" t="str">
        <f>E18</f>
        <v>Barcelona Scuol</v>
      </c>
      <c r="D32" s="45" t="s">
        <v>8</v>
      </c>
      <c r="E32" s="45" t="str">
        <f>E19</f>
        <v>Knirps Valsot</v>
      </c>
      <c r="F32" s="39"/>
      <c r="G32" s="28" t="s">
        <v>16</v>
      </c>
      <c r="H32" s="39"/>
      <c r="I32" s="28"/>
      <c r="J32" s="28"/>
      <c r="K32" s="39">
        <f>IF(F32&gt;H32,3)+IF(F32&lt;H32,0)+IF(F32=H32,1)</f>
        <v>1</v>
      </c>
      <c r="L32" s="28" t="s">
        <v>16</v>
      </c>
      <c r="M32" s="39">
        <f>IF(H32&gt;F32,3)+IF(H32&lt;F32,0)+IF(H32=F32,1)</f>
        <v>1</v>
      </c>
      <c r="N32" s="29"/>
      <c r="O32" s="28"/>
    </row>
    <row r="33" spans="1:15" s="30" customFormat="1" ht="8.1" customHeight="1" x14ac:dyDescent="0.65">
      <c r="C33" s="59"/>
      <c r="D33" s="59"/>
      <c r="E33" s="59"/>
      <c r="K33" s="9"/>
      <c r="L33" s="9"/>
      <c r="M33" s="9"/>
      <c r="N33" s="29"/>
    </row>
    <row r="34" spans="1:15" s="20" customFormat="1" ht="17.399999999999999" x14ac:dyDescent="0.55000000000000004">
      <c r="A34" s="40">
        <v>12</v>
      </c>
      <c r="C34" s="45" t="str">
        <f>E17</f>
        <v>CB Zernez Lufs</v>
      </c>
      <c r="D34" s="45" t="s">
        <v>8</v>
      </c>
      <c r="E34" s="45" t="str">
        <f>E15</f>
        <v>Juventus Sent</v>
      </c>
      <c r="F34" s="39"/>
      <c r="G34" s="28" t="s">
        <v>16</v>
      </c>
      <c r="H34" s="39"/>
      <c r="I34" s="28"/>
      <c r="J34" s="28"/>
      <c r="K34" s="39">
        <f>IF(F34&gt;H34,3)+IF(F34&lt;H34,0)+IF(F34=H34,1)</f>
        <v>1</v>
      </c>
      <c r="L34" s="28" t="s">
        <v>16</v>
      </c>
      <c r="M34" s="39">
        <f>IF(H34&gt;F34,3)+IF(H34&lt;F34,0)+IF(H34=F34,1)</f>
        <v>1</v>
      </c>
      <c r="N34" s="29"/>
      <c r="O34" s="28"/>
    </row>
    <row r="35" spans="1:15" x14ac:dyDescent="0.4">
      <c r="C35" s="47"/>
      <c r="D35" s="47"/>
      <c r="E35" s="47"/>
      <c r="M35" s="7"/>
    </row>
    <row r="36" spans="1:15" s="20" customFormat="1" ht="17.399999999999999" x14ac:dyDescent="0.55000000000000004">
      <c r="A36" s="40">
        <v>12.45</v>
      </c>
      <c r="C36" s="45" t="str">
        <f>E16</f>
        <v>Tornados Val Müstair</v>
      </c>
      <c r="D36" s="45" t="s">
        <v>8</v>
      </c>
      <c r="E36" s="45" t="str">
        <f>E18</f>
        <v>Barcelona Scuol</v>
      </c>
      <c r="F36" s="39"/>
      <c r="G36" s="28" t="s">
        <v>16</v>
      </c>
      <c r="H36" s="39"/>
      <c r="I36" s="28"/>
      <c r="J36" s="28"/>
      <c r="K36" s="39">
        <f>IF(F36&gt;H36,3)+IF(F36&lt;H36,0)+IF(F36=H36,1)</f>
        <v>1</v>
      </c>
      <c r="L36" s="28" t="s">
        <v>16</v>
      </c>
      <c r="M36" s="39">
        <f>IF(H36&gt;F36,3)+IF(H36&lt;F36,0)+IF(H36=F36,1)</f>
        <v>1</v>
      </c>
      <c r="N36" s="29"/>
      <c r="O36" s="28"/>
    </row>
    <row r="37" spans="1:15" s="30" customFormat="1" ht="8.1" customHeight="1" x14ac:dyDescent="0.65">
      <c r="C37" s="59"/>
      <c r="D37" s="59"/>
      <c r="E37" s="59"/>
      <c r="K37" s="9"/>
      <c r="L37" s="9"/>
      <c r="M37" s="9"/>
      <c r="N37" s="29"/>
    </row>
    <row r="38" spans="1:15" s="20" customFormat="1" ht="17.399999999999999" x14ac:dyDescent="0.55000000000000004">
      <c r="A38" s="40">
        <v>13</v>
      </c>
      <c r="C38" s="45" t="str">
        <f>E17</f>
        <v>CB Zernez Lufs</v>
      </c>
      <c r="D38" s="45" t="s">
        <v>8</v>
      </c>
      <c r="E38" s="45" t="str">
        <f>E19</f>
        <v>Knirps Valsot</v>
      </c>
      <c r="F38" s="39"/>
      <c r="G38" s="28" t="s">
        <v>16</v>
      </c>
      <c r="H38" s="39"/>
      <c r="I38" s="28"/>
      <c r="J38" s="28"/>
      <c r="K38" s="39">
        <f>IF(F38&gt;H38,3)+IF(F38&lt;H38,0)+IF(F38=H38,1)</f>
        <v>1</v>
      </c>
      <c r="L38" s="28" t="s">
        <v>16</v>
      </c>
      <c r="M38" s="39">
        <f>IF(H38&gt;F38,3)+IF(H38&lt;F38,0)+IF(H38=F38,1)</f>
        <v>1</v>
      </c>
      <c r="N38" s="29"/>
      <c r="O38" s="28"/>
    </row>
    <row r="39" spans="1:15" x14ac:dyDescent="0.4">
      <c r="C39" s="47"/>
      <c r="D39" s="47"/>
      <c r="E39" s="47"/>
      <c r="I39" s="25"/>
      <c r="J39" s="25"/>
      <c r="M39" s="7"/>
    </row>
    <row r="40" spans="1:15" s="20" customFormat="1" ht="17.399999999999999" x14ac:dyDescent="0.55000000000000004">
      <c r="A40" s="40">
        <v>13.45</v>
      </c>
      <c r="C40" s="45" t="str">
        <f>E15</f>
        <v>Juventus Sent</v>
      </c>
      <c r="D40" s="45" t="s">
        <v>8</v>
      </c>
      <c r="E40" s="45" t="str">
        <f>E18</f>
        <v>Barcelona Scuol</v>
      </c>
      <c r="F40" s="39"/>
      <c r="G40" s="28" t="s">
        <v>16</v>
      </c>
      <c r="H40" s="39"/>
      <c r="I40" s="28"/>
      <c r="J40" s="28"/>
      <c r="K40" s="39">
        <f>IF(F40&gt;H40,3)+IF(F40&lt;H40,0)+IF(F40=H40,1)</f>
        <v>1</v>
      </c>
      <c r="L40" s="28" t="s">
        <v>16</v>
      </c>
      <c r="M40" s="39">
        <f>IF(H40&gt;F40,3)+IF(H40&lt;F40,0)+IF(H40=F40,1)</f>
        <v>1</v>
      </c>
      <c r="N40" s="29"/>
      <c r="O40" s="28"/>
    </row>
    <row r="41" spans="1:15" s="30" customFormat="1" ht="8.1" customHeight="1" x14ac:dyDescent="0.65">
      <c r="C41" s="59"/>
      <c r="D41" s="59"/>
      <c r="E41" s="59"/>
      <c r="K41" s="9"/>
      <c r="L41" s="9"/>
      <c r="M41" s="9"/>
      <c r="N41" s="29"/>
    </row>
    <row r="42" spans="1:15" s="20" customFormat="1" ht="17.399999999999999" x14ac:dyDescent="0.55000000000000004">
      <c r="A42" s="40">
        <v>14</v>
      </c>
      <c r="C42" s="45" t="str">
        <f>E19</f>
        <v>Knirps Valsot</v>
      </c>
      <c r="D42" s="45" t="s">
        <v>8</v>
      </c>
      <c r="E42" s="45" t="str">
        <f>E16</f>
        <v>Tornados Val Müstair</v>
      </c>
      <c r="F42" s="39"/>
      <c r="G42" s="28" t="s">
        <v>16</v>
      </c>
      <c r="H42" s="39"/>
      <c r="I42" s="28"/>
      <c r="J42" s="28"/>
      <c r="K42" s="39">
        <f>IF(F42&gt;H42,3)+IF(F42&lt;H42,0)+IF(F42=H42,1)</f>
        <v>1</v>
      </c>
      <c r="L42" s="28" t="s">
        <v>16</v>
      </c>
      <c r="M42" s="39">
        <f>IF(H42&gt;F42,3)+IF(H42&lt;F42,0)+IF(H42=F42,1)</f>
        <v>1</v>
      </c>
      <c r="N42" s="29"/>
      <c r="O42" s="28"/>
    </row>
    <row r="45" spans="1:15" ht="17.399999999999999" x14ac:dyDescent="0.55000000000000004">
      <c r="E45" s="57"/>
    </row>
  </sheetData>
  <mergeCells count="5">
    <mergeCell ref="I15:J15"/>
    <mergeCell ref="I16:J16"/>
    <mergeCell ref="I17:J17"/>
    <mergeCell ref="I18:J18"/>
    <mergeCell ref="I19:J19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3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3" x14ac:dyDescent="0.4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2016-08-24T12:40:47Z</cp:lastPrinted>
  <dcterms:created xsi:type="dcterms:W3CDTF">2010-08-23T17:50:01Z</dcterms:created>
  <dcterms:modified xsi:type="dcterms:W3CDTF">2016-08-24T18:46:01Z</dcterms:modified>
</cp:coreProperties>
</file>